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4000" windowHeight="9735"/>
  </bookViews>
  <sheets>
    <sheet name="Sheet1" sheetId="1" r:id="rId1"/>
  </sheets>
  <definedNames>
    <definedName name="solver_adj" localSheetId="0" hidden="1">Sheet1!$B$17:$B$22</definedName>
    <definedName name="solver_cvg" localSheetId="0" hidden="1">0.0001</definedName>
    <definedName name="solver_drv" localSheetId="0" hidden="1">2</definedName>
    <definedName name="solver_eng" localSheetId="0" hidden="1">2</definedName>
    <definedName name="solver_est" localSheetId="0" hidden="1">1</definedName>
    <definedName name="solver_itr" localSheetId="0" hidden="1">2147483647</definedName>
    <definedName name="solver_lhs0" localSheetId="0" hidden="1">Sheet1!$H$12</definedName>
    <definedName name="solver_lhs1" localSheetId="0" hidden="1">Sheet1!$H$14:$H$15</definedName>
    <definedName name="solver_lhs2" localSheetId="0" hidden="1">Sheet1!$H$8</definedName>
    <definedName name="solver_lhs3" localSheetId="0" hidden="1">Sheet1!$H$9</definedName>
    <definedName name="solver_lhs4" localSheetId="0" hidden="1">Sheet1!$H$7</definedName>
    <definedName name="solver_lhs5" localSheetId="0" hidden="1">Sheet1!$H$11</definedName>
    <definedName name="solver_lhs6" localSheetId="0" hidden="1">Sheet1!$H$10</definedName>
    <definedName name="solver_lhs7" localSheetId="0" hidden="1">Sheet1!$H$12</definedName>
    <definedName name="solver_lhs8" localSheetId="0" hidden="1">Sheet1!$H$12</definedName>
    <definedName name="solver_lhs9" localSheetId="0" hidden="1">Sheet1!#REF!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7</definedName>
    <definedName name="solver_nwt" localSheetId="0" hidden="1">1</definedName>
    <definedName name="solver_opt" localSheetId="0" hidden="1">Sheet1!$B$23</definedName>
    <definedName name="solver_pre" localSheetId="0" hidden="1">0.000001</definedName>
    <definedName name="solver_rbv" localSheetId="0" hidden="1">2</definedName>
    <definedName name="solver_rel0" localSheetId="0" hidden="1">3</definedName>
    <definedName name="solver_rel1" localSheetId="0" hidden="1">3</definedName>
    <definedName name="solver_rel2" localSheetId="0" hidden="1">3</definedName>
    <definedName name="solver_rel3" localSheetId="0" hidden="1">1</definedName>
    <definedName name="solver_rel4" localSheetId="0" hidden="1">1</definedName>
    <definedName name="solver_rel5" localSheetId="0" hidden="1">3</definedName>
    <definedName name="solver_rel6" localSheetId="0" hidden="1">3</definedName>
    <definedName name="solver_rel7" localSheetId="0" hidden="1">3</definedName>
    <definedName name="solver_rel8" localSheetId="0" hidden="1">3</definedName>
    <definedName name="solver_rel9" localSheetId="0" hidden="1">1</definedName>
    <definedName name="solver_rhs0" localSheetId="0" hidden="1">Sheet1!$G$12</definedName>
    <definedName name="solver_rhs1" localSheetId="0" hidden="1">Sheet1!$G$14:$G$15</definedName>
    <definedName name="solver_rhs2" localSheetId="0" hidden="1">Sheet1!$G$8</definedName>
    <definedName name="solver_rhs3" localSheetId="0" hidden="1">Sheet1!$G$9</definedName>
    <definedName name="solver_rhs4" localSheetId="0" hidden="1">Sheet1!$G$7</definedName>
    <definedName name="solver_rhs5" localSheetId="0" hidden="1">Sheet1!$G$11</definedName>
    <definedName name="solver_rhs6" localSheetId="0" hidden="1">Sheet1!$G$10</definedName>
    <definedName name="solver_rhs7" localSheetId="0" hidden="1">Sheet1!$G$12</definedName>
    <definedName name="solver_rhs8" localSheetId="0" hidden="1">Sheet1!$G$12</definedName>
    <definedName name="solver_rhs9" localSheetId="0" hidden="1">Sheet1!#REF!</definedName>
    <definedName name="solver_rlx" localSheetId="0" hidden="1">2</definedName>
    <definedName name="solver_rsd" localSheetId="0" hidden="1">0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1</definedName>
    <definedName name="solver_val" localSheetId="0" hidden="1">0</definedName>
    <definedName name="solver_ver" localSheetId="0" hidden="1">3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3" i="1" l="1"/>
  <c r="H15" i="1"/>
  <c r="I15" i="1" s="1"/>
  <c r="H14" i="1"/>
  <c r="I14" i="1" s="1"/>
  <c r="H12" i="1"/>
  <c r="I12" i="1" s="1"/>
  <c r="G12" i="1"/>
  <c r="I11" i="1"/>
  <c r="H11" i="1"/>
  <c r="G11" i="1"/>
  <c r="H10" i="1"/>
  <c r="I10" i="1" s="1"/>
  <c r="G10" i="1"/>
  <c r="H9" i="1"/>
  <c r="G9" i="1"/>
  <c r="I9" i="1" s="1"/>
  <c r="H8" i="1"/>
  <c r="I8" i="1" s="1"/>
  <c r="G8" i="1"/>
  <c r="I7" i="1"/>
  <c r="H7" i="1"/>
  <c r="G7" i="1"/>
</calcChain>
</file>

<file path=xl/sharedStrings.xml><?xml version="1.0" encoding="utf-8"?>
<sst xmlns="http://schemas.openxmlformats.org/spreadsheetml/2006/main" count="43" uniqueCount="37">
  <si>
    <t>Available</t>
  </si>
  <si>
    <t>Usage</t>
  </si>
  <si>
    <t>Slack</t>
  </si>
  <si>
    <t>Decision Variables</t>
  </si>
  <si>
    <t>≤</t>
  </si>
  <si>
    <t>≥</t>
  </si>
  <si>
    <t>Surplus</t>
  </si>
  <si>
    <r>
      <t>(X</t>
    </r>
    <r>
      <rPr>
        <b/>
        <i/>
        <vertAlign val="subscript"/>
        <sz val="16"/>
        <color theme="1"/>
        <rFont val="Calibri"/>
        <family val="2"/>
        <scheme val="minor"/>
      </rPr>
      <t>HR</t>
    </r>
    <r>
      <rPr>
        <b/>
        <i/>
        <sz val="16"/>
        <color theme="1"/>
        <rFont val="Calibri"/>
        <family val="2"/>
        <scheme val="minor"/>
      </rPr>
      <t>)</t>
    </r>
  </si>
  <si>
    <r>
      <t>(X</t>
    </r>
    <r>
      <rPr>
        <b/>
        <i/>
        <vertAlign val="subscript"/>
        <sz val="16"/>
        <color theme="1"/>
        <rFont val="Calibri"/>
        <family val="2"/>
        <scheme val="minor"/>
      </rPr>
      <t>ER</t>
    </r>
    <r>
      <rPr>
        <b/>
        <i/>
        <sz val="16"/>
        <color theme="1"/>
        <rFont val="Calibri"/>
        <family val="2"/>
        <scheme val="minor"/>
      </rPr>
      <t>)</t>
    </r>
  </si>
  <si>
    <r>
      <t>(X</t>
    </r>
    <r>
      <rPr>
        <b/>
        <i/>
        <vertAlign val="subscript"/>
        <sz val="16"/>
        <color theme="1"/>
        <rFont val="Calibri"/>
        <family val="2"/>
        <scheme val="minor"/>
      </rPr>
      <t>CR</t>
    </r>
    <r>
      <rPr>
        <b/>
        <i/>
        <sz val="16"/>
        <color theme="1"/>
        <rFont val="Calibri"/>
        <family val="2"/>
        <scheme val="minor"/>
      </rPr>
      <t>)</t>
    </r>
  </si>
  <si>
    <r>
      <t>(X</t>
    </r>
    <r>
      <rPr>
        <b/>
        <i/>
        <vertAlign val="subscript"/>
        <sz val="16"/>
        <color theme="1"/>
        <rFont val="Calibri"/>
        <family val="2"/>
        <scheme val="minor"/>
      </rPr>
      <t>HP</t>
    </r>
    <r>
      <rPr>
        <b/>
        <i/>
        <sz val="16"/>
        <color theme="1"/>
        <rFont val="Calibri"/>
        <family val="2"/>
        <scheme val="minor"/>
      </rPr>
      <t>)</t>
    </r>
  </si>
  <si>
    <r>
      <t>(X</t>
    </r>
    <r>
      <rPr>
        <b/>
        <i/>
        <vertAlign val="subscript"/>
        <sz val="16"/>
        <color theme="1"/>
        <rFont val="Calibri"/>
        <family val="2"/>
        <scheme val="minor"/>
      </rPr>
      <t>CP</t>
    </r>
    <r>
      <rPr>
        <b/>
        <i/>
        <sz val="16"/>
        <color theme="1"/>
        <rFont val="Calibri"/>
        <family val="2"/>
        <scheme val="minor"/>
      </rPr>
      <t>)</t>
    </r>
  </si>
  <si>
    <r>
      <t>(X</t>
    </r>
    <r>
      <rPr>
        <b/>
        <i/>
        <vertAlign val="subscript"/>
        <sz val="16"/>
        <color theme="1"/>
        <rFont val="Calibri"/>
        <family val="2"/>
        <scheme val="minor"/>
      </rPr>
      <t>EP</t>
    </r>
    <r>
      <rPr>
        <b/>
        <i/>
        <sz val="16"/>
        <color theme="1"/>
        <rFont val="Calibri"/>
        <family val="2"/>
        <scheme val="minor"/>
      </rPr>
      <t>)</t>
    </r>
  </si>
  <si>
    <t>OBJECTIVE FUNCTION</t>
  </si>
  <si>
    <t>EXAMPLE A-4: BLENDING PROBLEM</t>
  </si>
  <si>
    <t>COFFEE BEANS</t>
  </si>
  <si>
    <t>Columbian</t>
  </si>
  <si>
    <t>Ethiopian</t>
  </si>
  <si>
    <t>Hawaiian</t>
  </si>
  <si>
    <t>Blending Requirements</t>
  </si>
  <si>
    <t>Hawaiian and Regular</t>
  </si>
  <si>
    <t>Ethiopean and Premium</t>
  </si>
  <si>
    <t>Columbian and Premium</t>
  </si>
  <si>
    <t>Minimum requirements</t>
  </si>
  <si>
    <t>REGULAR</t>
  </si>
  <si>
    <t>PREMIUM</t>
  </si>
  <si>
    <t>Ethiopean and Regular</t>
  </si>
  <si>
    <t>Columbian and Regular</t>
  </si>
  <si>
    <t>Hawaiian and Premium</t>
  </si>
  <si>
    <t>Costs per Pound</t>
  </si>
  <si>
    <t>COFFEE BLEND</t>
  </si>
  <si>
    <t>Regular</t>
  </si>
  <si>
    <t>Premium</t>
  </si>
  <si>
    <t>Revenue per Pound</t>
  </si>
  <si>
    <t>=($B$5*($B$17+$B$18+$B$19)+$C$5*($B$20+$B$21+$B$22))-($B$3*($B$17+$B$20)+$C$3*($B$18+$B$21)+$D$3*($B$19+$B$22))</t>
  </si>
  <si>
    <t>=0.3*($B$17+$B$18+$B$19)</t>
  </si>
  <si>
    <t>=(B14*$B$17+C14*$B$18+D14*$B$19)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</si>
</sst>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$&quot;#,##0_);[Red]\(&quot;$&quot;#,##0\)"/>
    <numFmt numFmtId="164" formatCode="0.0E+00"/>
  </numFmts>
  <fonts count="8" x14ac:knownFonts="1"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i/>
      <sz val="16"/>
      <color theme="1"/>
      <name val="Calibri"/>
      <family val="2"/>
      <scheme val="minor"/>
    </font>
    <font>
      <b/>
      <sz val="16"/>
      <color theme="1"/>
      <name val="Calibri"/>
      <family val="2"/>
    </font>
    <font>
      <b/>
      <i/>
      <vertAlign val="subscript"/>
      <sz val="16"/>
      <color theme="1"/>
      <name val="Calibri"/>
      <family val="2"/>
      <scheme val="minor"/>
    </font>
    <font>
      <b/>
      <sz val="16"/>
      <color rgb="FFFF0000"/>
      <name val="Calibri"/>
      <family val="2"/>
      <scheme val="minor"/>
    </font>
    <font>
      <b/>
      <i/>
      <sz val="16"/>
      <color rgb="FFFF0000"/>
      <name val="Calibri"/>
      <family val="2"/>
      <scheme val="minor"/>
    </font>
    <font>
      <b/>
      <sz val="16"/>
      <color theme="5" tint="-0.49998474074526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6" fontId="0" fillId="0" borderId="0" xfId="0" applyNumberFormat="1"/>
    <xf numFmtId="0" fontId="1" fillId="0" borderId="0" xfId="0" applyFont="1"/>
    <xf numFmtId="0" fontId="2" fillId="0" borderId="0" xfId="0" applyFont="1"/>
    <xf numFmtId="0" fontId="3" fillId="0" borderId="0" xfId="0" applyFont="1"/>
    <xf numFmtId="0" fontId="5" fillId="0" borderId="0" xfId="0" applyFont="1"/>
    <xf numFmtId="0" fontId="6" fillId="0" borderId="0" xfId="0" applyFont="1"/>
    <xf numFmtId="164" fontId="1" fillId="0" borderId="0" xfId="0" applyNumberFormat="1" applyFont="1"/>
    <xf numFmtId="0" fontId="5" fillId="0" borderId="0" xfId="0" quotePrefix="1" applyFont="1"/>
    <xf numFmtId="0" fontId="1" fillId="0" borderId="0" xfId="0" quotePrefix="1" applyFont="1"/>
    <xf numFmtId="0" fontId="7" fillId="0" borderId="0" xfId="0" quotePrefix="1" applyFont="1"/>
    <xf numFmtId="0" fontId="7" fillId="0" borderId="0" xfId="0" quotePrefix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19</xdr:row>
      <xdr:rowOff>238125</xdr:rowOff>
    </xdr:from>
    <xdr:to>
      <xdr:col>2</xdr:col>
      <xdr:colOff>676275</xdr:colOff>
      <xdr:row>22</xdr:row>
      <xdr:rowOff>104775</xdr:rowOff>
    </xdr:to>
    <xdr:cxnSp macro="">
      <xdr:nvCxnSpPr>
        <xdr:cNvPr id="3" name="Straight Arrow Connector 2"/>
        <xdr:cNvCxnSpPr/>
      </xdr:nvCxnSpPr>
      <xdr:spPr>
        <a:xfrm flipV="1">
          <a:off x="3286125" y="5419725"/>
          <a:ext cx="676275" cy="781050"/>
        </a:xfrm>
        <a:prstGeom prst="straightConnector1">
          <a:avLst/>
        </a:prstGeom>
        <a:ln w="19050"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838200</xdr:colOff>
      <xdr:row>5</xdr:row>
      <xdr:rowOff>171450</xdr:rowOff>
    </xdr:from>
    <xdr:to>
      <xdr:col>10</xdr:col>
      <xdr:colOff>114300</xdr:colOff>
      <xdr:row>6</xdr:row>
      <xdr:rowOff>161925</xdr:rowOff>
    </xdr:to>
    <xdr:cxnSp macro="">
      <xdr:nvCxnSpPr>
        <xdr:cNvPr id="4" name="Straight Arrow Connector 3"/>
        <xdr:cNvCxnSpPr/>
      </xdr:nvCxnSpPr>
      <xdr:spPr>
        <a:xfrm flipV="1">
          <a:off x="8058150" y="1504950"/>
          <a:ext cx="2162175" cy="257175"/>
        </a:xfrm>
        <a:prstGeom prst="straightConnector1">
          <a:avLst/>
        </a:prstGeom>
        <a:ln w="19050"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571500</xdr:colOff>
      <xdr:row>12</xdr:row>
      <xdr:rowOff>133350</xdr:rowOff>
    </xdr:from>
    <xdr:to>
      <xdr:col>10</xdr:col>
      <xdr:colOff>123825</xdr:colOff>
      <xdr:row>13</xdr:row>
      <xdr:rowOff>161925</xdr:rowOff>
    </xdr:to>
    <xdr:cxnSp macro="">
      <xdr:nvCxnSpPr>
        <xdr:cNvPr id="6" name="Straight Arrow Connector 5"/>
        <xdr:cNvCxnSpPr/>
      </xdr:nvCxnSpPr>
      <xdr:spPr>
        <a:xfrm flipV="1">
          <a:off x="8639175" y="3333750"/>
          <a:ext cx="1590675" cy="295275"/>
        </a:xfrm>
        <a:prstGeom prst="straightConnector1">
          <a:avLst/>
        </a:prstGeom>
        <a:noFill/>
        <a:ln w="19050" cap="flat" cmpd="sng" algn="ctr">
          <a:solidFill>
            <a:srgbClr val="5B9BD5"/>
          </a:solidFill>
          <a:prstDash val="solid"/>
          <a:miter lim="800000"/>
          <a:tailEnd type="triangle"/>
        </a:ln>
        <a:effectLst/>
      </xdr:spPr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0"/>
  <sheetViews>
    <sheetView tabSelected="1" workbookViewId="0"/>
  </sheetViews>
  <sheetFormatPr defaultRowHeight="15" x14ac:dyDescent="0.25"/>
  <cols>
    <col min="1" max="1" width="33.7109375" customWidth="1"/>
    <col min="2" max="3" width="15.5703125" bestFit="1" customWidth="1"/>
    <col min="4" max="5" width="15.5703125" customWidth="1"/>
    <col min="6" max="6" width="12.28515625" bestFit="1" customWidth="1"/>
    <col min="7" max="7" width="12.7109375" bestFit="1" customWidth="1"/>
    <col min="9" max="9" width="12.28515625" bestFit="1" customWidth="1"/>
    <col min="11" max="11" width="37.140625" bestFit="1" customWidth="1"/>
  </cols>
  <sheetData>
    <row r="1" spans="1:13" ht="21" x14ac:dyDescent="0.35">
      <c r="A1" s="2" t="s">
        <v>14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3" ht="21" x14ac:dyDescent="0.35">
      <c r="A2" s="5" t="s">
        <v>15</v>
      </c>
      <c r="B2" s="3" t="s">
        <v>18</v>
      </c>
      <c r="C2" s="3" t="s">
        <v>17</v>
      </c>
      <c r="D2" s="3" t="s">
        <v>16</v>
      </c>
      <c r="E2" s="3"/>
      <c r="G2" s="2"/>
      <c r="H2" s="2"/>
      <c r="I2" s="2"/>
      <c r="J2" s="2"/>
      <c r="K2" s="2"/>
      <c r="L2" s="2"/>
    </row>
    <row r="3" spans="1:13" ht="21" x14ac:dyDescent="0.35">
      <c r="A3" s="2" t="s">
        <v>29</v>
      </c>
      <c r="B3" s="2">
        <v>4</v>
      </c>
      <c r="C3" s="2">
        <v>5</v>
      </c>
      <c r="D3" s="2">
        <v>6</v>
      </c>
      <c r="E3" s="2"/>
      <c r="F3" s="2"/>
      <c r="G3" s="2"/>
      <c r="H3" s="2"/>
      <c r="I3" s="2"/>
      <c r="J3" s="2"/>
      <c r="K3" s="2"/>
      <c r="L3" s="2"/>
    </row>
    <row r="4" spans="1:13" ht="21" x14ac:dyDescent="0.35">
      <c r="A4" s="5" t="s">
        <v>30</v>
      </c>
      <c r="B4" s="2" t="s">
        <v>31</v>
      </c>
      <c r="C4" s="2" t="s">
        <v>32</v>
      </c>
      <c r="D4" s="2"/>
      <c r="E4" s="2"/>
      <c r="F4" s="2"/>
      <c r="G4" s="2"/>
      <c r="H4" s="2"/>
      <c r="I4" s="2"/>
      <c r="J4" s="2"/>
      <c r="K4" s="2"/>
      <c r="L4" s="2"/>
    </row>
    <row r="5" spans="1:13" ht="21" x14ac:dyDescent="0.35">
      <c r="A5" s="2" t="s">
        <v>33</v>
      </c>
      <c r="B5" s="2">
        <v>7</v>
      </c>
      <c r="C5" s="2">
        <v>9</v>
      </c>
      <c r="D5" s="2"/>
      <c r="E5" s="2"/>
      <c r="F5" s="2"/>
      <c r="G5" s="2"/>
      <c r="H5" s="2"/>
      <c r="I5" s="2"/>
      <c r="J5" s="2"/>
      <c r="K5" s="2"/>
      <c r="L5" s="2"/>
    </row>
    <row r="6" spans="1:13" ht="21" x14ac:dyDescent="0.35">
      <c r="A6" s="5" t="s">
        <v>19</v>
      </c>
      <c r="B6" s="2"/>
      <c r="C6" s="2"/>
      <c r="D6" s="2"/>
      <c r="E6" s="2"/>
      <c r="F6" s="2"/>
      <c r="G6" s="2" t="s">
        <v>0</v>
      </c>
      <c r="H6" s="2" t="s">
        <v>1</v>
      </c>
      <c r="I6" s="2" t="s">
        <v>2</v>
      </c>
      <c r="J6" s="2"/>
      <c r="K6" s="10" t="s">
        <v>35</v>
      </c>
      <c r="L6" s="2"/>
    </row>
    <row r="7" spans="1:13" ht="21" x14ac:dyDescent="0.35">
      <c r="A7" s="3" t="s">
        <v>20</v>
      </c>
      <c r="B7" s="2"/>
      <c r="C7" s="2"/>
      <c r="D7" s="2"/>
      <c r="E7" s="2"/>
      <c r="F7" s="4" t="s">
        <v>4</v>
      </c>
      <c r="G7" s="9">
        <f>0.3*($B$17+$B$18+$B$19)</f>
        <v>36</v>
      </c>
      <c r="H7" s="2">
        <f>($B$17)</f>
        <v>35.999999999999993</v>
      </c>
      <c r="I7" s="7">
        <f>(G7-H7)</f>
        <v>7.1054273576010019E-15</v>
      </c>
      <c r="J7" s="2"/>
      <c r="K7" s="2"/>
      <c r="L7" s="2"/>
    </row>
    <row r="8" spans="1:13" ht="21" x14ac:dyDescent="0.35">
      <c r="A8" s="3" t="s">
        <v>26</v>
      </c>
      <c r="B8" s="2"/>
      <c r="C8" s="2"/>
      <c r="D8" s="2"/>
      <c r="E8" s="2"/>
      <c r="F8" s="4" t="s">
        <v>5</v>
      </c>
      <c r="G8" s="2">
        <f>0.4*($B$17+$B$18+$B$19)</f>
        <v>48</v>
      </c>
      <c r="H8" s="2">
        <f>$B$18</f>
        <v>60.000000000000007</v>
      </c>
      <c r="I8" s="2">
        <f>(H8-G8)</f>
        <v>12.000000000000007</v>
      </c>
      <c r="J8" s="2"/>
      <c r="K8" s="2"/>
      <c r="L8" s="2"/>
    </row>
    <row r="9" spans="1:13" ht="21" x14ac:dyDescent="0.35">
      <c r="A9" s="3" t="s">
        <v>27</v>
      </c>
      <c r="B9" s="2"/>
      <c r="C9" s="2"/>
      <c r="D9" s="2"/>
      <c r="E9" s="2"/>
      <c r="F9" s="4" t="s">
        <v>4</v>
      </c>
      <c r="G9" s="2">
        <f>0.2*($B$17+$B$18+$B$19)</f>
        <v>24</v>
      </c>
      <c r="H9" s="2">
        <f>$B$19</f>
        <v>24.000000000000004</v>
      </c>
      <c r="I9" s="2">
        <f>(G9-H9)</f>
        <v>-3.5527136788005009E-15</v>
      </c>
      <c r="J9" s="2"/>
      <c r="K9" s="2"/>
      <c r="L9" s="2"/>
    </row>
    <row r="10" spans="1:13" ht="21" x14ac:dyDescent="0.35">
      <c r="A10" s="3" t="s">
        <v>28</v>
      </c>
      <c r="B10" s="2"/>
      <c r="C10" s="2"/>
      <c r="D10" s="2"/>
      <c r="E10" s="2"/>
      <c r="F10" s="4" t="s">
        <v>5</v>
      </c>
      <c r="G10" s="2">
        <f>0.25*($B20+$B21+$B22)</f>
        <v>25.000000000000004</v>
      </c>
      <c r="H10" s="2">
        <f>$B$20</f>
        <v>45.000000000000014</v>
      </c>
      <c r="I10" s="2">
        <f t="shared" ref="I10:I12" si="0">(H10-G10)</f>
        <v>20.000000000000011</v>
      </c>
      <c r="J10" s="2"/>
      <c r="K10" s="2"/>
      <c r="L10" s="2"/>
    </row>
    <row r="11" spans="1:13" ht="21" x14ac:dyDescent="0.35">
      <c r="A11" s="3" t="s">
        <v>21</v>
      </c>
      <c r="B11" s="2"/>
      <c r="C11" s="2"/>
      <c r="D11" s="2"/>
      <c r="E11" s="2"/>
      <c r="F11" s="4" t="s">
        <v>5</v>
      </c>
      <c r="G11" s="2">
        <f>0.25*($B20+$B21+$B22)</f>
        <v>25.000000000000004</v>
      </c>
      <c r="H11" s="2">
        <f>$B$21</f>
        <v>25</v>
      </c>
      <c r="I11" s="2">
        <f>(G11-H11)</f>
        <v>3.5527136788005009E-15</v>
      </c>
      <c r="J11" s="2"/>
      <c r="K11" s="2"/>
      <c r="L11" s="2"/>
    </row>
    <row r="12" spans="1:13" ht="21" x14ac:dyDescent="0.35">
      <c r="A12" s="3" t="s">
        <v>22</v>
      </c>
      <c r="B12" s="2"/>
      <c r="C12" s="2"/>
      <c r="D12" s="2"/>
      <c r="E12" s="2"/>
      <c r="F12" s="4" t="s">
        <v>5</v>
      </c>
      <c r="G12" s="2">
        <f>0.3*($B20+$B21+$B22)</f>
        <v>30.000000000000004</v>
      </c>
      <c r="H12" s="2">
        <f>$B$22</f>
        <v>30.000000000000004</v>
      </c>
      <c r="I12" s="2">
        <f t="shared" si="0"/>
        <v>0</v>
      </c>
      <c r="J12" s="2"/>
      <c r="K12" s="2"/>
      <c r="L12" s="2"/>
    </row>
    <row r="13" spans="1:13" ht="21" x14ac:dyDescent="0.35">
      <c r="A13" s="6" t="s">
        <v>23</v>
      </c>
      <c r="B13" s="2"/>
      <c r="C13" s="2"/>
      <c r="D13" s="2"/>
      <c r="E13" s="2"/>
      <c r="F13" s="4"/>
      <c r="G13" s="2"/>
      <c r="H13" s="2"/>
      <c r="I13" s="2" t="s">
        <v>6</v>
      </c>
      <c r="J13" s="2"/>
      <c r="K13" s="11" t="s">
        <v>36</v>
      </c>
      <c r="L13" s="11"/>
      <c r="M13" s="11"/>
    </row>
    <row r="14" spans="1:13" ht="21" x14ac:dyDescent="0.35">
      <c r="A14" s="3" t="s">
        <v>24</v>
      </c>
      <c r="B14" s="2">
        <v>1</v>
      </c>
      <c r="C14" s="2">
        <v>1</v>
      </c>
      <c r="D14" s="2">
        <v>1</v>
      </c>
      <c r="E14" s="2"/>
      <c r="F14" s="4" t="s">
        <v>5</v>
      </c>
      <c r="G14" s="2">
        <v>120</v>
      </c>
      <c r="H14" s="9">
        <f>(B14*$B$17+C14*$B$18+D14*$B$19)</f>
        <v>120</v>
      </c>
      <c r="I14" s="2">
        <f>(H14-G14)</f>
        <v>0</v>
      </c>
      <c r="J14" s="2"/>
      <c r="K14" s="2"/>
      <c r="L14" s="2"/>
    </row>
    <row r="15" spans="1:13" ht="21" x14ac:dyDescent="0.35">
      <c r="A15" s="3" t="s">
        <v>25</v>
      </c>
      <c r="B15" s="2">
        <v>1</v>
      </c>
      <c r="C15" s="2">
        <v>1</v>
      </c>
      <c r="D15" s="2">
        <v>1</v>
      </c>
      <c r="E15" s="2"/>
      <c r="F15" s="4" t="s">
        <v>5</v>
      </c>
      <c r="G15" s="2">
        <v>100</v>
      </c>
      <c r="H15" s="2">
        <f>(B15*$B$20+C15*$B$21+D15*$B$22)</f>
        <v>100.00000000000001</v>
      </c>
      <c r="I15" s="2">
        <f t="shared" ref="I15" si="1">(H15-G15)</f>
        <v>1.4210854715202004E-14</v>
      </c>
      <c r="J15" s="2"/>
      <c r="K15" s="2"/>
      <c r="L15" s="2"/>
    </row>
    <row r="16" spans="1:13" ht="21" x14ac:dyDescent="0.35">
      <c r="A16" s="5" t="s">
        <v>3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</row>
    <row r="17" spans="1:14" ht="24" x14ac:dyDescent="0.45">
      <c r="A17" s="3" t="s">
        <v>7</v>
      </c>
      <c r="B17" s="2">
        <v>35.999999999999993</v>
      </c>
      <c r="C17" s="2"/>
      <c r="D17" s="2"/>
      <c r="E17" s="2"/>
      <c r="F17" s="2"/>
      <c r="G17" s="2"/>
      <c r="H17" s="2"/>
      <c r="I17" s="2"/>
      <c r="J17" s="2"/>
      <c r="K17" s="2"/>
      <c r="L17" s="2"/>
    </row>
    <row r="18" spans="1:14" ht="24" x14ac:dyDescent="0.45">
      <c r="A18" s="3" t="s">
        <v>8</v>
      </c>
      <c r="B18" s="2">
        <v>60.000000000000007</v>
      </c>
      <c r="C18" s="2"/>
      <c r="D18" s="2"/>
      <c r="E18" s="2"/>
      <c r="F18" s="2"/>
      <c r="G18" s="2"/>
      <c r="H18" s="2"/>
      <c r="I18" s="2"/>
      <c r="J18" s="2"/>
      <c r="K18" s="2"/>
      <c r="L18" s="2"/>
    </row>
    <row r="19" spans="1:14" ht="24" x14ac:dyDescent="0.45">
      <c r="A19" s="3" t="s">
        <v>9</v>
      </c>
      <c r="B19" s="2">
        <v>24.000000000000004</v>
      </c>
      <c r="C19" s="2"/>
      <c r="D19" s="2"/>
      <c r="E19" s="2"/>
      <c r="F19" s="2"/>
      <c r="G19" s="2"/>
      <c r="H19" s="2"/>
      <c r="I19" s="2"/>
      <c r="J19" s="2"/>
      <c r="K19" s="2"/>
      <c r="L19" s="2"/>
    </row>
    <row r="20" spans="1:14" ht="24" x14ac:dyDescent="0.45">
      <c r="A20" s="3" t="s">
        <v>10</v>
      </c>
      <c r="B20" s="2">
        <v>45.000000000000014</v>
      </c>
      <c r="C20" s="11" t="s">
        <v>34</v>
      </c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</row>
    <row r="21" spans="1:14" ht="24" x14ac:dyDescent="0.45">
      <c r="A21" s="3" t="s">
        <v>12</v>
      </c>
      <c r="B21" s="2">
        <v>25</v>
      </c>
      <c r="C21" s="2"/>
      <c r="D21" s="2"/>
      <c r="E21" s="2"/>
      <c r="F21" s="2"/>
      <c r="G21" s="2"/>
      <c r="H21" s="2"/>
      <c r="I21" s="2"/>
      <c r="J21" s="2"/>
      <c r="K21" s="2"/>
      <c r="L21" s="2"/>
    </row>
    <row r="22" spans="1:14" ht="24" x14ac:dyDescent="0.45">
      <c r="A22" s="3" t="s">
        <v>11</v>
      </c>
      <c r="B22" s="2">
        <v>30.000000000000004</v>
      </c>
      <c r="C22" s="2"/>
      <c r="D22" s="2"/>
      <c r="E22" s="2"/>
      <c r="F22" s="2"/>
      <c r="G22" s="2"/>
      <c r="H22" s="2"/>
      <c r="I22" s="2"/>
      <c r="J22" s="2"/>
      <c r="K22" s="2"/>
      <c r="L22" s="2"/>
    </row>
    <row r="23" spans="1:14" ht="21" x14ac:dyDescent="0.35">
      <c r="A23" s="3" t="s">
        <v>13</v>
      </c>
      <c r="B23" s="8">
        <f>($B$5*($B$17+$B$18+$B$19)+$C$5*($B$20+$B$21+$B$22))-($B$3*($B$17+$B$20)+$C$3*($B$18+$B$21)+$D$3*($B$19+$B$22))</f>
        <v>667</v>
      </c>
      <c r="C23" s="2"/>
      <c r="D23" s="2"/>
      <c r="E23" s="2"/>
      <c r="F23" s="2"/>
      <c r="G23" s="2"/>
      <c r="H23" s="2"/>
      <c r="I23" s="2"/>
      <c r="J23" s="2"/>
      <c r="K23" s="2"/>
      <c r="L23" s="2"/>
    </row>
    <row r="29" spans="1:14" x14ac:dyDescent="0.25">
      <c r="B29" s="1"/>
    </row>
    <row r="30" spans="1:14" x14ac:dyDescent="0.25">
      <c r="B30" s="1"/>
    </row>
  </sheetData>
  <mergeCells count="2">
    <mergeCell ref="K13:M13"/>
    <mergeCell ref="C20:N20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Penn State Erie - The Behrend College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Ray Venkataraman</dc:creator>
  <cp:lastModifiedBy>Porter, Nathan</cp:lastModifiedBy>
  <dcterms:created xsi:type="dcterms:W3CDTF">2015-03-28T10:03:37Z</dcterms:created>
  <dcterms:modified xsi:type="dcterms:W3CDTF">2016-12-21T17:01:56Z</dcterms:modified>
</cp:coreProperties>
</file>